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Sheet1!$A$3:$E$56</definedName>
  </definedNames>
  <calcPr calcId="144525"/>
</workbook>
</file>

<file path=xl/sharedStrings.xml><?xml version="1.0" encoding="utf-8"?>
<sst xmlns="http://schemas.openxmlformats.org/spreadsheetml/2006/main" count="114" uniqueCount="81">
  <si>
    <t>蒙城县2020年第二次公开招聘中小学新任教师面试人员名单</t>
  </si>
  <si>
    <t>报考岗位</t>
  </si>
  <si>
    <t>姓名</t>
  </si>
  <si>
    <t>性别</t>
  </si>
  <si>
    <t>身份证后四位</t>
  </si>
  <si>
    <t>准考证号</t>
  </si>
  <si>
    <t>20200901_高中物理</t>
  </si>
  <si>
    <t>7215</t>
  </si>
  <si>
    <t>2533</t>
  </si>
  <si>
    <t>20200902_高中数学</t>
  </si>
  <si>
    <t>5135</t>
  </si>
  <si>
    <t>8226</t>
  </si>
  <si>
    <t>20200903_高中思想政治</t>
  </si>
  <si>
    <t>9044</t>
  </si>
  <si>
    <t>8716</t>
  </si>
  <si>
    <t>2862</t>
  </si>
  <si>
    <t>6040</t>
  </si>
  <si>
    <t>20200904_高中物理</t>
  </si>
  <si>
    <t>922X</t>
  </si>
  <si>
    <t>9115</t>
  </si>
  <si>
    <t>20200905_高中体育</t>
  </si>
  <si>
    <t>3330</t>
  </si>
  <si>
    <t>4926</t>
  </si>
  <si>
    <t>20200906_高中数学</t>
  </si>
  <si>
    <t>4065</t>
  </si>
  <si>
    <t>20200907_高中数学</t>
  </si>
  <si>
    <t>4914</t>
  </si>
  <si>
    <t>1014</t>
  </si>
  <si>
    <t>20200908_初中语文</t>
  </si>
  <si>
    <t>926X</t>
  </si>
  <si>
    <t>8248</t>
  </si>
  <si>
    <t>2537</t>
  </si>
  <si>
    <t>2615</t>
  </si>
  <si>
    <t>20200909_初中语文</t>
  </si>
  <si>
    <t>4021</t>
  </si>
  <si>
    <t>8021</t>
  </si>
  <si>
    <t>1363</t>
  </si>
  <si>
    <t>2446</t>
  </si>
  <si>
    <t>20200910_初中数学</t>
  </si>
  <si>
    <t>0642</t>
  </si>
  <si>
    <t>20200911_初中数学</t>
  </si>
  <si>
    <t>4941</t>
  </si>
  <si>
    <t>8720</t>
  </si>
  <si>
    <t>20200912_初中物理</t>
  </si>
  <si>
    <t>4619</t>
  </si>
  <si>
    <t>5737</t>
  </si>
  <si>
    <t>20200913_小学数学</t>
  </si>
  <si>
    <t>3581</t>
  </si>
  <si>
    <t>6564</t>
  </si>
  <si>
    <t>20200914_小学数学</t>
  </si>
  <si>
    <t>0725</t>
  </si>
  <si>
    <t>8234</t>
  </si>
  <si>
    <t>20200915_小学语文</t>
  </si>
  <si>
    <t>4125</t>
  </si>
  <si>
    <t>372X</t>
  </si>
  <si>
    <t>20200916_小学语文</t>
  </si>
  <si>
    <t>0025</t>
  </si>
  <si>
    <t>3323</t>
  </si>
  <si>
    <t>20200917_小学数学</t>
  </si>
  <si>
    <t>3064</t>
  </si>
  <si>
    <t>9076</t>
  </si>
  <si>
    <t>3786</t>
  </si>
  <si>
    <t>4229</t>
  </si>
  <si>
    <t>20200918_小学数学</t>
  </si>
  <si>
    <t>0183</t>
  </si>
  <si>
    <t>8017</t>
  </si>
  <si>
    <t>3041</t>
  </si>
  <si>
    <t>2629</t>
  </si>
  <si>
    <t>20200919_小学语文</t>
  </si>
  <si>
    <t>3044</t>
  </si>
  <si>
    <t>3756</t>
  </si>
  <si>
    <t>7929</t>
  </si>
  <si>
    <t>0087</t>
  </si>
  <si>
    <t>20200920_小学语文</t>
  </si>
  <si>
    <t>1625</t>
  </si>
  <si>
    <t>0425</t>
  </si>
  <si>
    <t>20200921_小学数学</t>
  </si>
  <si>
    <t>320X</t>
  </si>
  <si>
    <t>3004</t>
  </si>
  <si>
    <t>9604</t>
  </si>
  <si>
    <t>3021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</si>
</sst>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A1" sqref="A1:E1"/>
    </sheetView>
  </sheetViews>
  <sheetFormatPr defaultColWidth="9" defaultRowHeight="13.5" outlineLevelCol="4"/>
  <cols>
    <col min="1" max="1" width="27" style="2" customWidth="1"/>
    <col min="2" max="2" width="11.25" style="2" customWidth="1"/>
    <col min="3" max="3" width="10.5" style="2" customWidth="1"/>
    <col min="4" max="4" width="17.125" style="2" customWidth="1"/>
    <col min="5" max="5" width="23.875" style="2" customWidth="1"/>
    <col min="6" max="16384" width="9" style="2"/>
  </cols>
  <sheetData>
    <row r="1" s="1" customFormat="1" ht="20.25" spans="1:5">
      <c r="A1" s="3" t="s">
        <v>0</v>
      </c>
      <c r="B1" s="3"/>
      <c r="C1" s="3"/>
      <c r="D1" s="3"/>
      <c r="E1" s="3"/>
    </row>
    <row r="2" s="1" customFormat="1" ht="3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4.25" spans="1:5">
      <c r="A3" s="5" t="s">
        <v>6</v>
      </c>
      <c r="B3" s="5" t="str">
        <f>"牛峰"</f>
        <v>牛峰</v>
      </c>
      <c r="C3" s="5" t="str">
        <f>"男"</f>
        <v>男</v>
      </c>
      <c r="D3" s="5" t="s">
        <v>7</v>
      </c>
      <c r="E3" s="5" t="str">
        <f>"20201106102"</f>
        <v>20201106102</v>
      </c>
    </row>
    <row r="4" s="1" customFormat="1" ht="14.25" spans="1:5">
      <c r="A4" s="5" t="s">
        <v>6</v>
      </c>
      <c r="B4" s="5" t="str">
        <f>"刘于"</f>
        <v>刘于</v>
      </c>
      <c r="C4" s="5" t="str">
        <f>"男"</f>
        <v>男</v>
      </c>
      <c r="D4" s="5" t="s">
        <v>8</v>
      </c>
      <c r="E4" s="5" t="str">
        <f>"20201106106"</f>
        <v>20201106106</v>
      </c>
    </row>
    <row r="5" s="1" customFormat="1" ht="14.25" spans="1:5">
      <c r="A5" s="5" t="s">
        <v>9</v>
      </c>
      <c r="B5" s="5" t="str">
        <f>"朱文康"</f>
        <v>朱文康</v>
      </c>
      <c r="C5" s="5" t="str">
        <f>"男"</f>
        <v>男</v>
      </c>
      <c r="D5" s="5" t="s">
        <v>10</v>
      </c>
      <c r="E5" s="5" t="str">
        <f>"20201106107"</f>
        <v>20201106107</v>
      </c>
    </row>
    <row r="6" s="1" customFormat="1" ht="14.25" spans="1:5">
      <c r="A6" s="5" t="s">
        <v>9</v>
      </c>
      <c r="B6" s="5" t="str">
        <f>"桂子旋"</f>
        <v>桂子旋</v>
      </c>
      <c r="C6" s="5" t="str">
        <f>"女"</f>
        <v>女</v>
      </c>
      <c r="D6" s="5" t="s">
        <v>11</v>
      </c>
      <c r="E6" s="5" t="str">
        <f>"20201106108"</f>
        <v>20201106108</v>
      </c>
    </row>
    <row r="7" s="1" customFormat="1" ht="14.25" spans="1:5">
      <c r="A7" s="5" t="s">
        <v>12</v>
      </c>
      <c r="B7" s="5" t="str">
        <f>"张盼"</f>
        <v>张盼</v>
      </c>
      <c r="C7" s="5" t="str">
        <f>"女"</f>
        <v>女</v>
      </c>
      <c r="D7" s="5" t="s">
        <v>13</v>
      </c>
      <c r="E7" s="5" t="str">
        <f>"20201106121"</f>
        <v>20201106121</v>
      </c>
    </row>
    <row r="8" s="1" customFormat="1" ht="14.25" spans="1:5">
      <c r="A8" s="5" t="s">
        <v>12</v>
      </c>
      <c r="B8" s="5" t="str">
        <f>"王凯凯"</f>
        <v>王凯凯</v>
      </c>
      <c r="C8" s="5" t="str">
        <f>"男"</f>
        <v>男</v>
      </c>
      <c r="D8" s="5" t="s">
        <v>14</v>
      </c>
      <c r="E8" s="5" t="str">
        <f>"20201106117"</f>
        <v>20201106117</v>
      </c>
    </row>
    <row r="9" s="1" customFormat="1" ht="14.25" spans="1:5">
      <c r="A9" s="5" t="s">
        <v>12</v>
      </c>
      <c r="B9" s="5" t="str">
        <f>"刘丹"</f>
        <v>刘丹</v>
      </c>
      <c r="C9" s="5" t="str">
        <f>"女"</f>
        <v>女</v>
      </c>
      <c r="D9" s="5" t="s">
        <v>15</v>
      </c>
      <c r="E9" s="5" t="str">
        <f>"20201106119"</f>
        <v>20201106119</v>
      </c>
    </row>
    <row r="10" s="1" customFormat="1" ht="14.25" spans="1:5">
      <c r="A10" s="5" t="s">
        <v>12</v>
      </c>
      <c r="B10" s="5" t="str">
        <f>"张娟娟"</f>
        <v>张娟娟</v>
      </c>
      <c r="C10" s="5" t="str">
        <f>"女"</f>
        <v>女</v>
      </c>
      <c r="D10" s="5" t="s">
        <v>16</v>
      </c>
      <c r="E10" s="5" t="str">
        <f>"20201106113"</f>
        <v>20201106113</v>
      </c>
    </row>
    <row r="11" s="1" customFormat="1" ht="14.25" spans="1:5">
      <c r="A11" s="5" t="s">
        <v>17</v>
      </c>
      <c r="B11" s="5" t="str">
        <f>"王亚茹"</f>
        <v>王亚茹</v>
      </c>
      <c r="C11" s="5" t="str">
        <f>"女"</f>
        <v>女</v>
      </c>
      <c r="D11" s="5" t="s">
        <v>18</v>
      </c>
      <c r="E11" s="5" t="str">
        <f>"20201106130"</f>
        <v>20201106130</v>
      </c>
    </row>
    <row r="12" s="1" customFormat="1" ht="14.25" spans="1:5">
      <c r="A12" s="5" t="s">
        <v>17</v>
      </c>
      <c r="B12" s="5" t="str">
        <f>"张路"</f>
        <v>张路</v>
      </c>
      <c r="C12" s="5" t="str">
        <f>"男"</f>
        <v>男</v>
      </c>
      <c r="D12" s="5" t="s">
        <v>19</v>
      </c>
      <c r="E12" s="5" t="str">
        <f>"20201106127"</f>
        <v>20201106127</v>
      </c>
    </row>
    <row r="13" s="1" customFormat="1" ht="14.25" spans="1:5">
      <c r="A13" s="5" t="s">
        <v>20</v>
      </c>
      <c r="B13" s="5" t="str">
        <f>"聂梦圆"</f>
        <v>聂梦圆</v>
      </c>
      <c r="C13" s="5" t="str">
        <f>"男"</f>
        <v>男</v>
      </c>
      <c r="D13" s="5" t="s">
        <v>21</v>
      </c>
      <c r="E13" s="5" t="str">
        <f>"20201106203"</f>
        <v>20201106203</v>
      </c>
    </row>
    <row r="14" s="1" customFormat="1" ht="14.25" spans="1:5">
      <c r="A14" s="5" t="s">
        <v>20</v>
      </c>
      <c r="B14" s="5" t="str">
        <f>"何瑞雪"</f>
        <v>何瑞雪</v>
      </c>
      <c r="C14" s="5" t="str">
        <f>"女"</f>
        <v>女</v>
      </c>
      <c r="D14" s="5" t="s">
        <v>22</v>
      </c>
      <c r="E14" s="5" t="str">
        <f>"20201106214"</f>
        <v>20201106214</v>
      </c>
    </row>
    <row r="15" s="1" customFormat="1" ht="14.25" spans="1:5">
      <c r="A15" s="5" t="s">
        <v>23</v>
      </c>
      <c r="B15" s="5" t="str">
        <f>"冯晓丽"</f>
        <v>冯晓丽</v>
      </c>
      <c r="C15" s="5" t="str">
        <f>"女"</f>
        <v>女</v>
      </c>
      <c r="D15" s="5" t="s">
        <v>24</v>
      </c>
      <c r="E15" s="5" t="str">
        <f>"20201106326"</f>
        <v>20201106326</v>
      </c>
    </row>
    <row r="16" s="1" customFormat="1" ht="14.25" spans="1:5">
      <c r="A16" s="5" t="s">
        <v>25</v>
      </c>
      <c r="B16" s="5" t="str">
        <f>"李佳沅"</f>
        <v>李佳沅</v>
      </c>
      <c r="C16" s="5" t="str">
        <f>"男"</f>
        <v>男</v>
      </c>
      <c r="D16" s="5" t="s">
        <v>26</v>
      </c>
      <c r="E16" s="5" t="str">
        <f>"20201106405"</f>
        <v>20201106405</v>
      </c>
    </row>
    <row r="17" s="1" customFormat="1" ht="14.25" spans="1:5">
      <c r="A17" s="5" t="s">
        <v>25</v>
      </c>
      <c r="B17" s="5" t="str">
        <f>"杨士亮"</f>
        <v>杨士亮</v>
      </c>
      <c r="C17" s="5" t="str">
        <f>"男"</f>
        <v>男</v>
      </c>
      <c r="D17" s="5" t="s">
        <v>27</v>
      </c>
      <c r="E17" s="5" t="str">
        <f>"20201106407"</f>
        <v>20201106407</v>
      </c>
    </row>
    <row r="18" s="1" customFormat="1" ht="14.25" spans="1:5">
      <c r="A18" s="5" t="s">
        <v>28</v>
      </c>
      <c r="B18" s="5" t="str">
        <f>"胡亚丽"</f>
        <v>胡亚丽</v>
      </c>
      <c r="C18" s="5" t="str">
        <f>"女"</f>
        <v>女</v>
      </c>
      <c r="D18" s="5" t="s">
        <v>29</v>
      </c>
      <c r="E18" s="5" t="str">
        <f>"20201106420"</f>
        <v>20201106420</v>
      </c>
    </row>
    <row r="19" s="1" customFormat="1" ht="14.25" spans="1:5">
      <c r="A19" s="5" t="s">
        <v>28</v>
      </c>
      <c r="B19" s="5" t="str">
        <f>"丁贝贝"</f>
        <v>丁贝贝</v>
      </c>
      <c r="C19" s="5" t="str">
        <f>"女"</f>
        <v>女</v>
      </c>
      <c r="D19" s="5" t="s">
        <v>30</v>
      </c>
      <c r="E19" s="5" t="str">
        <f>"20201106515"</f>
        <v>20201106515</v>
      </c>
    </row>
    <row r="20" s="1" customFormat="1" ht="14.25" spans="1:5">
      <c r="A20" s="5" t="s">
        <v>28</v>
      </c>
      <c r="B20" s="5" t="str">
        <f>"秦刚"</f>
        <v>秦刚</v>
      </c>
      <c r="C20" s="5" t="str">
        <f>"男"</f>
        <v>男</v>
      </c>
      <c r="D20" s="5" t="s">
        <v>31</v>
      </c>
      <c r="E20" s="5" t="str">
        <f>"20201106514"</f>
        <v>20201106514</v>
      </c>
    </row>
    <row r="21" s="1" customFormat="1" ht="14.25" spans="1:5">
      <c r="A21" s="5" t="s">
        <v>28</v>
      </c>
      <c r="B21" s="5" t="str">
        <f>"刘有才"</f>
        <v>刘有才</v>
      </c>
      <c r="C21" s="5" t="str">
        <f>"男"</f>
        <v>男</v>
      </c>
      <c r="D21" s="5" t="s">
        <v>32</v>
      </c>
      <c r="E21" s="5" t="str">
        <f>"20201106425"</f>
        <v>20201106425</v>
      </c>
    </row>
    <row r="22" s="1" customFormat="1" ht="14.25" spans="1:5">
      <c r="A22" s="5" t="s">
        <v>33</v>
      </c>
      <c r="B22" s="5" t="str">
        <f>"邓李宁"</f>
        <v>邓李宁</v>
      </c>
      <c r="C22" s="5" t="str">
        <f t="shared" ref="C22:C28" si="0">"女"</f>
        <v>女</v>
      </c>
      <c r="D22" s="5" t="s">
        <v>34</v>
      </c>
      <c r="E22" s="5" t="str">
        <f>"20201106528"</f>
        <v>20201106528</v>
      </c>
    </row>
    <row r="23" s="1" customFormat="1" ht="14.25" spans="1:5">
      <c r="A23" s="5" t="s">
        <v>33</v>
      </c>
      <c r="B23" s="5" t="str">
        <f>"许晓晴"</f>
        <v>许晓晴</v>
      </c>
      <c r="C23" s="5" t="str">
        <f t="shared" si="0"/>
        <v>女</v>
      </c>
      <c r="D23" s="5" t="s">
        <v>35</v>
      </c>
      <c r="E23" s="5" t="str">
        <f>"20201106603"</f>
        <v>20201106603</v>
      </c>
    </row>
    <row r="24" s="1" customFormat="1" ht="14.25" spans="1:5">
      <c r="A24" s="5" t="s">
        <v>33</v>
      </c>
      <c r="B24" s="5" t="str">
        <f>"王路路"</f>
        <v>王路路</v>
      </c>
      <c r="C24" s="5" t="str">
        <f t="shared" si="0"/>
        <v>女</v>
      </c>
      <c r="D24" s="5" t="s">
        <v>36</v>
      </c>
      <c r="E24" s="5" t="str">
        <f>"20201106623"</f>
        <v>20201106623</v>
      </c>
    </row>
    <row r="25" s="1" customFormat="1" ht="14.25" spans="1:5">
      <c r="A25" s="5" t="s">
        <v>33</v>
      </c>
      <c r="B25" s="5" t="str">
        <f>"张馨丹"</f>
        <v>张馨丹</v>
      </c>
      <c r="C25" s="5" t="str">
        <f t="shared" si="0"/>
        <v>女</v>
      </c>
      <c r="D25" s="5" t="s">
        <v>37</v>
      </c>
      <c r="E25" s="5" t="str">
        <f>"20201106530"</f>
        <v>20201106530</v>
      </c>
    </row>
    <row r="26" s="1" customFormat="1" ht="14.25" spans="1:5">
      <c r="A26" s="5" t="s">
        <v>38</v>
      </c>
      <c r="B26" s="5" t="str">
        <f>"陈菲"</f>
        <v>陈菲</v>
      </c>
      <c r="C26" s="5" t="str">
        <f t="shared" si="0"/>
        <v>女</v>
      </c>
      <c r="D26" s="5" t="s">
        <v>39</v>
      </c>
      <c r="E26" s="5" t="str">
        <f>"20201106701"</f>
        <v>20201106701</v>
      </c>
    </row>
    <row r="27" s="1" customFormat="1" ht="14.25" spans="1:5">
      <c r="A27" s="5" t="s">
        <v>40</v>
      </c>
      <c r="B27" s="5" t="str">
        <f>"王笑蓉"</f>
        <v>王笑蓉</v>
      </c>
      <c r="C27" s="5" t="str">
        <f t="shared" si="0"/>
        <v>女</v>
      </c>
      <c r="D27" s="5" t="s">
        <v>41</v>
      </c>
      <c r="E27" s="5" t="str">
        <f>"20201106814"</f>
        <v>20201106814</v>
      </c>
    </row>
    <row r="28" s="1" customFormat="1" ht="14.25" spans="1:5">
      <c r="A28" s="5" t="s">
        <v>40</v>
      </c>
      <c r="B28" s="5" t="str">
        <f>"韩营营"</f>
        <v>韩营营</v>
      </c>
      <c r="C28" s="5" t="str">
        <f t="shared" si="0"/>
        <v>女</v>
      </c>
      <c r="D28" s="5" t="s">
        <v>42</v>
      </c>
      <c r="E28" s="5" t="str">
        <f>"20201106812"</f>
        <v>20201106812</v>
      </c>
    </row>
    <row r="29" s="1" customFormat="1" ht="14.25" spans="1:5">
      <c r="A29" s="5" t="s">
        <v>43</v>
      </c>
      <c r="B29" s="5" t="str">
        <f>"吕亚洲"</f>
        <v>吕亚洲</v>
      </c>
      <c r="C29" s="5" t="str">
        <f t="shared" ref="C29:C34" si="1">"男"</f>
        <v>男</v>
      </c>
      <c r="D29" s="5" t="s">
        <v>44</v>
      </c>
      <c r="E29" s="5" t="str">
        <f>"20201106830"</f>
        <v>20201106830</v>
      </c>
    </row>
    <row r="30" s="1" customFormat="1" ht="14.25" spans="1:5">
      <c r="A30" s="5" t="s">
        <v>43</v>
      </c>
      <c r="B30" s="5" t="str">
        <f>"吕强强"</f>
        <v>吕强强</v>
      </c>
      <c r="C30" s="5" t="str">
        <f t="shared" si="1"/>
        <v>男</v>
      </c>
      <c r="D30" s="5" t="s">
        <v>45</v>
      </c>
      <c r="E30" s="5" t="str">
        <f>"20201106901"</f>
        <v>20201106901</v>
      </c>
    </row>
    <row r="31" s="1" customFormat="1" ht="14.25" spans="1:5">
      <c r="A31" s="5" t="s">
        <v>46</v>
      </c>
      <c r="B31" s="5" t="str">
        <f>"马志云"</f>
        <v>马志云</v>
      </c>
      <c r="C31" s="5" t="str">
        <f t="shared" ref="C31:C33" si="2">"女"</f>
        <v>女</v>
      </c>
      <c r="D31" s="5" t="s">
        <v>47</v>
      </c>
      <c r="E31" s="5" t="str">
        <f>"20201106930"</f>
        <v>20201106930</v>
      </c>
    </row>
    <row r="32" s="1" customFormat="1" ht="14.25" spans="1:5">
      <c r="A32" s="5" t="s">
        <v>46</v>
      </c>
      <c r="B32" s="5" t="str">
        <f>"王影"</f>
        <v>王影</v>
      </c>
      <c r="C32" s="5" t="str">
        <f t="shared" si="2"/>
        <v>女</v>
      </c>
      <c r="D32" s="5" t="s">
        <v>48</v>
      </c>
      <c r="E32" s="5" t="str">
        <f>"20201107015"</f>
        <v>20201107015</v>
      </c>
    </row>
    <row r="33" s="1" customFormat="1" ht="14.25" spans="1:5">
      <c r="A33" s="5" t="s">
        <v>49</v>
      </c>
      <c r="B33" s="5" t="str">
        <f>"魏晓庆"</f>
        <v>魏晓庆</v>
      </c>
      <c r="C33" s="5" t="str">
        <f t="shared" si="2"/>
        <v>女</v>
      </c>
      <c r="D33" s="5" t="s">
        <v>50</v>
      </c>
      <c r="E33" s="5" t="str">
        <f>"20201107023"</f>
        <v>20201107023</v>
      </c>
    </row>
    <row r="34" s="1" customFormat="1" ht="14.25" spans="1:5">
      <c r="A34" s="5" t="s">
        <v>49</v>
      </c>
      <c r="B34" s="5" t="str">
        <f>"苑金龙"</f>
        <v>苑金龙</v>
      </c>
      <c r="C34" s="5" t="str">
        <f t="shared" si="1"/>
        <v>男</v>
      </c>
      <c r="D34" s="5" t="s">
        <v>51</v>
      </c>
      <c r="E34" s="5" t="str">
        <f>"20201107113"</f>
        <v>20201107113</v>
      </c>
    </row>
    <row r="35" s="1" customFormat="1" ht="14.25" spans="1:5">
      <c r="A35" s="5" t="s">
        <v>52</v>
      </c>
      <c r="B35" s="5" t="str">
        <f>"张瑞"</f>
        <v>张瑞</v>
      </c>
      <c r="C35" s="5" t="str">
        <f>"女"</f>
        <v>女</v>
      </c>
      <c r="D35" s="5" t="s">
        <v>53</v>
      </c>
      <c r="E35" s="5" t="str">
        <f>"20201107223"</f>
        <v>20201107223</v>
      </c>
    </row>
    <row r="36" s="1" customFormat="1" ht="14.25" spans="1:5">
      <c r="A36" s="5" t="s">
        <v>52</v>
      </c>
      <c r="B36" s="5" t="str">
        <f>"程雅晴"</f>
        <v>程雅晴</v>
      </c>
      <c r="C36" s="5" t="str">
        <f>"女"</f>
        <v>女</v>
      </c>
      <c r="D36" s="5" t="s">
        <v>54</v>
      </c>
      <c r="E36" s="5" t="str">
        <f>"20201107126"</f>
        <v>20201107126</v>
      </c>
    </row>
    <row r="37" s="1" customFormat="1" ht="14.25" spans="1:5">
      <c r="A37" s="5" t="s">
        <v>55</v>
      </c>
      <c r="B37" s="5" t="str">
        <f>"梁园"</f>
        <v>梁园</v>
      </c>
      <c r="C37" s="5" t="str">
        <f>"女"</f>
        <v>女</v>
      </c>
      <c r="D37" s="5" t="s">
        <v>56</v>
      </c>
      <c r="E37" s="5" t="str">
        <f>"20201107509"</f>
        <v>20201107509</v>
      </c>
    </row>
    <row r="38" s="1" customFormat="1" ht="14.25" spans="1:5">
      <c r="A38" s="5" t="s">
        <v>55</v>
      </c>
      <c r="B38" s="5" t="str">
        <f>"闫妹"</f>
        <v>闫妹</v>
      </c>
      <c r="C38" s="5" t="str">
        <f>"女"</f>
        <v>女</v>
      </c>
      <c r="D38" s="5" t="s">
        <v>57</v>
      </c>
      <c r="E38" s="5" t="str">
        <f>"20201107428"</f>
        <v>20201107428</v>
      </c>
    </row>
    <row r="39" s="1" customFormat="1" ht="14.25" spans="1:5">
      <c r="A39" s="5" t="s">
        <v>58</v>
      </c>
      <c r="B39" s="5" t="str">
        <f>"刘杏杏"</f>
        <v>刘杏杏</v>
      </c>
      <c r="C39" s="5" t="str">
        <f>"女"</f>
        <v>女</v>
      </c>
      <c r="D39" s="5" t="s">
        <v>59</v>
      </c>
      <c r="E39" s="5" t="str">
        <f>"20201107615"</f>
        <v>20201107615</v>
      </c>
    </row>
    <row r="40" s="1" customFormat="1" ht="14.25" spans="1:5">
      <c r="A40" s="5" t="s">
        <v>58</v>
      </c>
      <c r="B40" s="5" t="str">
        <f>"王兵兵"</f>
        <v>王兵兵</v>
      </c>
      <c r="C40" s="5" t="str">
        <f>"男"</f>
        <v>男</v>
      </c>
      <c r="D40" s="5" t="s">
        <v>60</v>
      </c>
      <c r="E40" s="5" t="str">
        <f>"20201107718"</f>
        <v>20201107718</v>
      </c>
    </row>
    <row r="41" s="1" customFormat="1" ht="14.25" spans="1:5">
      <c r="A41" s="5" t="s">
        <v>58</v>
      </c>
      <c r="B41" s="5" t="str">
        <f>"何梦蝶"</f>
        <v>何梦蝶</v>
      </c>
      <c r="C41" s="5" t="str">
        <f t="shared" ref="C41:C43" si="3">"女"</f>
        <v>女</v>
      </c>
      <c r="D41" s="5" t="s">
        <v>61</v>
      </c>
      <c r="E41" s="5" t="str">
        <f>"20201107711"</f>
        <v>20201107711</v>
      </c>
    </row>
    <row r="42" s="1" customFormat="1" ht="14.25" spans="1:5">
      <c r="A42" s="5" t="s">
        <v>58</v>
      </c>
      <c r="B42" s="5" t="str">
        <f>"王琳珺"</f>
        <v>王琳珺</v>
      </c>
      <c r="C42" s="5" t="str">
        <f t="shared" si="3"/>
        <v>女</v>
      </c>
      <c r="D42" s="5" t="s">
        <v>62</v>
      </c>
      <c r="E42" s="5" t="str">
        <f>"20201107803"</f>
        <v>20201107803</v>
      </c>
    </row>
    <row r="43" s="1" customFormat="1" ht="14.25" spans="1:5">
      <c r="A43" s="5" t="s">
        <v>63</v>
      </c>
      <c r="B43" s="5" t="str">
        <f>"刘畅"</f>
        <v>刘畅</v>
      </c>
      <c r="C43" s="5" t="str">
        <f t="shared" si="3"/>
        <v>女</v>
      </c>
      <c r="D43" s="5" t="s">
        <v>64</v>
      </c>
      <c r="E43" s="5" t="str">
        <f>"20201108012"</f>
        <v>20201108012</v>
      </c>
    </row>
    <row r="44" s="1" customFormat="1" ht="14.25" spans="1:5">
      <c r="A44" s="5" t="s">
        <v>63</v>
      </c>
      <c r="B44" s="5" t="str">
        <f>"张晨"</f>
        <v>张晨</v>
      </c>
      <c r="C44" s="5" t="str">
        <f>"男"</f>
        <v>男</v>
      </c>
      <c r="D44" s="5" t="s">
        <v>65</v>
      </c>
      <c r="E44" s="5" t="str">
        <f>"20201107823"</f>
        <v>20201107823</v>
      </c>
    </row>
    <row r="45" s="1" customFormat="1" ht="14.25" spans="1:5">
      <c r="A45" s="5" t="s">
        <v>63</v>
      </c>
      <c r="B45" s="5" t="str">
        <f>"叶蓉"</f>
        <v>叶蓉</v>
      </c>
      <c r="C45" s="5" t="str">
        <f t="shared" ref="C45:C47" si="4">"女"</f>
        <v>女</v>
      </c>
      <c r="D45" s="5" t="s">
        <v>66</v>
      </c>
      <c r="E45" s="5" t="str">
        <f>"20201107910"</f>
        <v>20201107910</v>
      </c>
    </row>
    <row r="46" s="1" customFormat="1" ht="14.25" spans="1:5">
      <c r="A46" s="5" t="s">
        <v>63</v>
      </c>
      <c r="B46" s="5" t="str">
        <f>"纪孟琦"</f>
        <v>纪孟琦</v>
      </c>
      <c r="C46" s="5" t="str">
        <f t="shared" si="4"/>
        <v>女</v>
      </c>
      <c r="D46" s="5" t="s">
        <v>67</v>
      </c>
      <c r="E46" s="5" t="str">
        <f>"20201107925"</f>
        <v>20201107925</v>
      </c>
    </row>
    <row r="47" s="1" customFormat="1" ht="14.25" spans="1:5">
      <c r="A47" s="5" t="s">
        <v>68</v>
      </c>
      <c r="B47" s="5" t="str">
        <f>"桂莹莹"</f>
        <v>桂莹莹</v>
      </c>
      <c r="C47" s="5" t="str">
        <f t="shared" si="4"/>
        <v>女</v>
      </c>
      <c r="D47" s="5" t="s">
        <v>69</v>
      </c>
      <c r="E47" s="5" t="str">
        <f>"20201108112"</f>
        <v>20201108112</v>
      </c>
    </row>
    <row r="48" s="1" customFormat="1" ht="14.25" spans="1:5">
      <c r="A48" s="5" t="s">
        <v>68</v>
      </c>
      <c r="B48" s="5" t="str">
        <f>"王少奇"</f>
        <v>王少奇</v>
      </c>
      <c r="C48" s="5" t="str">
        <f>"男"</f>
        <v>男</v>
      </c>
      <c r="D48" s="5" t="s">
        <v>70</v>
      </c>
      <c r="E48" s="5" t="str">
        <f>"20201108229"</f>
        <v>20201108229</v>
      </c>
    </row>
    <row r="49" s="1" customFormat="1" ht="14.25" spans="1:5">
      <c r="A49" s="5" t="s">
        <v>68</v>
      </c>
      <c r="B49" s="5" t="str">
        <f>"赵莉"</f>
        <v>赵莉</v>
      </c>
      <c r="C49" s="5" t="str">
        <f t="shared" ref="C49:C56" si="5">"女"</f>
        <v>女</v>
      </c>
      <c r="D49" s="5" t="s">
        <v>71</v>
      </c>
      <c r="E49" s="5" t="str">
        <f>"20201108312"</f>
        <v>20201108312</v>
      </c>
    </row>
    <row r="50" s="1" customFormat="1" ht="14.25" spans="1:5">
      <c r="A50" s="5" t="s">
        <v>68</v>
      </c>
      <c r="B50" s="5" t="str">
        <f>"程宇红"</f>
        <v>程宇红</v>
      </c>
      <c r="C50" s="5" t="str">
        <f t="shared" si="5"/>
        <v>女</v>
      </c>
      <c r="D50" s="5" t="s">
        <v>72</v>
      </c>
      <c r="E50" s="5" t="str">
        <f>"20201108125"</f>
        <v>20201108125</v>
      </c>
    </row>
    <row r="51" s="1" customFormat="1" ht="14.25" spans="1:5">
      <c r="A51" s="5" t="s">
        <v>73</v>
      </c>
      <c r="B51" s="5" t="str">
        <f>"胡蕊蕊"</f>
        <v>胡蕊蕊</v>
      </c>
      <c r="C51" s="5" t="str">
        <f t="shared" si="5"/>
        <v>女</v>
      </c>
      <c r="D51" s="5" t="s">
        <v>74</v>
      </c>
      <c r="E51" s="5" t="str">
        <f>"20201108606"</f>
        <v>20201108606</v>
      </c>
    </row>
    <row r="52" s="1" customFormat="1" ht="14.25" spans="1:5">
      <c r="A52" s="5" t="s">
        <v>73</v>
      </c>
      <c r="B52" s="5" t="str">
        <f>"姜冲冲"</f>
        <v>姜冲冲</v>
      </c>
      <c r="C52" s="5" t="str">
        <f t="shared" si="5"/>
        <v>女</v>
      </c>
      <c r="D52" s="5" t="s">
        <v>75</v>
      </c>
      <c r="E52" s="5" t="str">
        <f>"20201108605"</f>
        <v>20201108605</v>
      </c>
    </row>
    <row r="53" s="1" customFormat="1" ht="14.25" spans="1:5">
      <c r="A53" s="5" t="s">
        <v>76</v>
      </c>
      <c r="B53" s="5" t="str">
        <f>"徐存侠"</f>
        <v>徐存侠</v>
      </c>
      <c r="C53" s="5" t="str">
        <f t="shared" si="5"/>
        <v>女</v>
      </c>
      <c r="D53" s="5" t="s">
        <v>77</v>
      </c>
      <c r="E53" s="5" t="str">
        <f>"20201108915"</f>
        <v>20201108915</v>
      </c>
    </row>
    <row r="54" s="1" customFormat="1" ht="14.25" spans="1:5">
      <c r="A54" s="5" t="s">
        <v>76</v>
      </c>
      <c r="B54" s="5" t="str">
        <f>"尤娜"</f>
        <v>尤娜</v>
      </c>
      <c r="C54" s="5" t="str">
        <f t="shared" si="5"/>
        <v>女</v>
      </c>
      <c r="D54" s="5" t="s">
        <v>78</v>
      </c>
      <c r="E54" s="5" t="str">
        <f>"20201108725"</f>
        <v>20201108725</v>
      </c>
    </row>
    <row r="55" s="1" customFormat="1" ht="14.25" spans="1:5">
      <c r="A55" s="5" t="s">
        <v>76</v>
      </c>
      <c r="B55" s="5" t="str">
        <f>"修秋雨"</f>
        <v>修秋雨</v>
      </c>
      <c r="C55" s="5" t="str">
        <f t="shared" si="5"/>
        <v>女</v>
      </c>
      <c r="D55" s="5" t="s">
        <v>79</v>
      </c>
      <c r="E55" s="5" t="str">
        <f>"20201108918"</f>
        <v>20201108918</v>
      </c>
    </row>
    <row r="56" s="1" customFormat="1" ht="14.25" spans="1:5">
      <c r="A56" s="5" t="s">
        <v>76</v>
      </c>
      <c r="B56" s="5" t="str">
        <f>"冯菊兰"</f>
        <v>冯菊兰</v>
      </c>
      <c r="C56" s="5" t="str">
        <f t="shared" si="5"/>
        <v>女</v>
      </c>
      <c r="D56" s="5" t="s">
        <v>80</v>
      </c>
      <c r="E56" s="5" t="str">
        <f>"20201108804"</f>
        <v>20201108804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5050-2</dc:creator>
  <cp:lastModifiedBy>和风千早</cp:lastModifiedBy>
  <dcterms:created xsi:type="dcterms:W3CDTF">2020-12-10T09:57:00Z</dcterms:created>
  <dcterms:modified xsi:type="dcterms:W3CDTF">2020-12-10T11:37:32Z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